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mfad868-my.sharepoint.com/personal/tedmaton_mfad868_onmicrosoft_com/Documents/Bureaublad/"/>
    </mc:Choice>
  </mc:AlternateContent>
  <xr:revisionPtr revIDLastSave="10" documentId="13_ncr:1_{730CCD24-3013-46FE-940F-ACBCF636A5AD}" xr6:coauthVersionLast="47" xr6:coauthVersionMax="47" xr10:uidLastSave="{82E58E36-D3B1-4A28-980F-6505CF884B40}"/>
  <bookViews>
    <workbookView xWindow="-28920" yWindow="-120" windowWidth="29040" windowHeight="15720" xr2:uid="{00000000-000D-0000-FFFF-FFFF00000000}"/>
  </bookViews>
  <sheets>
    <sheet name="Uitbetaaloverzicht seksw." sheetId="1" r:id="rId1"/>
    <sheet name="Berekening bruto netto" sheetId="2" r:id="rId2"/>
    <sheet name="Afdrachten door de exploitant" sheetId="3" r:id="rId3"/>
  </sheets>
  <calcPr calcId="191029"/>
</workbook>
</file>

<file path=xl/calcChain.xml><?xml version="1.0" encoding="utf-8"?>
<calcChain xmlns="http://schemas.openxmlformats.org/spreadsheetml/2006/main">
  <c r="C69" i="1" l="1"/>
  <c r="G67" i="1"/>
  <c r="H16" i="2" l="1"/>
  <c r="D9" i="3" s="1"/>
  <c r="B20" i="2"/>
  <c r="B18" i="2"/>
  <c r="H15" i="2" s="1"/>
  <c r="H13" i="2"/>
  <c r="F13" i="2"/>
  <c r="J13" i="2" s="1"/>
  <c r="C72" i="1"/>
  <c r="E71" i="1"/>
  <c r="C71" i="1"/>
  <c r="C70" i="1"/>
  <c r="C88" i="1"/>
  <c r="C86" i="1"/>
  <c r="C84" i="1"/>
  <c r="C82" i="1"/>
  <c r="C79" i="1"/>
  <c r="C77" i="1"/>
  <c r="C75" i="1"/>
  <c r="G4" i="2"/>
  <c r="G5" i="2" s="1"/>
  <c r="D7" i="3" s="1"/>
  <c r="D8" i="3" l="1"/>
  <c r="D10" i="3" s="1"/>
  <c r="G6" i="2"/>
  <c r="F14" i="2" s="1"/>
  <c r="H14" i="2" l="1"/>
  <c r="H17" i="2" s="1"/>
  <c r="G29" i="1" s="1"/>
  <c r="H18" i="2" l="1"/>
  <c r="H26" i="2" s="1"/>
  <c r="D36" i="1" s="1"/>
  <c r="D102" i="1" s="1"/>
  <c r="G92" i="1"/>
  <c r="H19" i="2" l="1"/>
  <c r="I21" i="2" s="1"/>
  <c r="F32" i="1" l="1"/>
  <c r="H9" i="3"/>
  <c r="I20" i="2"/>
  <c r="I22" i="2" s="1"/>
  <c r="H23" i="2"/>
  <c r="H7" i="3" l="1"/>
  <c r="F96" i="1"/>
  <c r="F31" i="1"/>
  <c r="F94" i="1" s="1"/>
  <c r="G33" i="1" l="1"/>
  <c r="G98" i="1" s="1"/>
  <c r="H24" i="2"/>
  <c r="H25" i="2" s="1"/>
  <c r="H27" i="2" s="1"/>
  <c r="G34" i="1" s="1"/>
  <c r="G100" i="1" s="1"/>
  <c r="H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Marwin Slaats</author>
  </authors>
  <commentList>
    <comment ref="J13" authorId="0" shapeId="0" xr:uid="{00000000-0006-0000-0100-000001000000}">
      <text>
        <r>
          <rPr>
            <b/>
            <sz val="9"/>
            <color indexed="81"/>
            <rFont val="Tahoma"/>
            <family val="2"/>
          </rPr>
          <t>Groen: U kunt verder
Rood: Zorg voor een gelijke verdeling zodat de waarde 100 is.</t>
        </r>
      </text>
    </comment>
  </commentList>
</comments>
</file>

<file path=xl/sharedStrings.xml><?xml version="1.0" encoding="utf-8"?>
<sst xmlns="http://schemas.openxmlformats.org/spreadsheetml/2006/main" count="99" uniqueCount="59">
  <si>
    <t>Uitbetaaloverzicht</t>
  </si>
  <si>
    <t>Gewerkt</t>
  </si>
  <si>
    <t>op dag (datum):</t>
  </si>
  <si>
    <t>in week (nr):</t>
  </si>
  <si>
    <t>in maand:</t>
  </si>
  <si>
    <t>Uitbetaald door</t>
  </si>
  <si>
    <t>Naam bedrijf</t>
  </si>
  <si>
    <t>Adres</t>
  </si>
  <si>
    <t>Postcode/plaats</t>
  </si>
  <si>
    <t>Uitbetaald aan</t>
  </si>
  <si>
    <t>Naam</t>
  </si>
  <si>
    <t>Totaal bruto verdiend in de gewerkte periode</t>
  </si>
  <si>
    <t>Ingehouden</t>
  </si>
  <si>
    <t>loonheffing</t>
  </si>
  <si>
    <t>zorgverzekeringswet</t>
  </si>
  <si>
    <t>totaal inhoudingen</t>
  </si>
  <si>
    <t>bij</t>
  </si>
  <si>
    <t>min</t>
  </si>
  <si>
    <t>Netto betaald, inclusief onbelaste onkostenvergoeding</t>
  </si>
  <si>
    <t>Handtekening voor ontvangst:     ……………………………………….</t>
  </si>
  <si>
    <t>Betaaldatum:</t>
  </si>
  <si>
    <t>onbelaste onkostenvergoeding</t>
  </si>
  <si>
    <t>netto loon</t>
  </si>
  <si>
    <t>BEREKENING BRUTO NETTO</t>
  </si>
  <si>
    <t>totaal bedrag vergoeding</t>
  </si>
  <si>
    <t>totaalbedrag vergoeding klant</t>
  </si>
  <si>
    <t>omzetbelasting</t>
  </si>
  <si>
    <t>verdeling expl./seksw..</t>
  </si>
  <si>
    <t>expl.</t>
  </si>
  <si>
    <t>netto omzet</t>
  </si>
  <si>
    <t>sekswerker</t>
  </si>
  <si>
    <t>exploitant</t>
  </si>
  <si>
    <t>extra verrichtingen</t>
  </si>
  <si>
    <t xml:space="preserve">verdeling </t>
  </si>
  <si>
    <t>%</t>
  </si>
  <si>
    <t>deel sekswerker</t>
  </si>
  <si>
    <t>drankprovisie</t>
  </si>
  <si>
    <t>extra verrichtingen (excl. OB)</t>
  </si>
  <si>
    <t>omzetbelasting uit extra verrichtingen</t>
  </si>
  <si>
    <t>totaal</t>
  </si>
  <si>
    <t>grondslag loonheffing</t>
  </si>
  <si>
    <t>inhoudingen</t>
  </si>
  <si>
    <t>INHOUDING / AFDRACHTEN EXPLOITANT</t>
  </si>
  <si>
    <t>omzetbelasting werkzaamheden</t>
  </si>
  <si>
    <t>omzetbelasting drankprovisie</t>
  </si>
  <si>
    <t>totaal omzetbelasting</t>
  </si>
  <si>
    <t>of van:</t>
  </si>
  <si>
    <t>tot:</t>
  </si>
  <si>
    <t>Het netto uitbetaalde bedrag is incl. €</t>
  </si>
  <si>
    <t xml:space="preserve">Dit exemplaar is voor het bedrijf. </t>
  </si>
  <si>
    <t>Land</t>
  </si>
  <si>
    <t>omzetbelasting extra verrichtingen</t>
  </si>
  <si>
    <t>omzetbelasting uit drankprovisie</t>
  </si>
  <si>
    <t>Esmiralda Plezier</t>
  </si>
  <si>
    <t>Altijd welkom bij mij 99</t>
  </si>
  <si>
    <t>9999 XX In de Tilburgse Heuvelen</t>
  </si>
  <si>
    <t>Nederland</t>
  </si>
  <si>
    <t>Huize test</t>
  </si>
  <si>
    <t>loonheffing (maak keuze uit 6% of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</si>
</sst>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0.00_-"/>
    <numFmt numFmtId="166" formatCode="d/mm/yy;@"/>
  </numFmts>
  <fonts count="10" x14ac:knownFonts="1">
    <font>
      <sz val="10"/>
      <name val="Arial"/>
    </font>
    <font>
      <sz val="10"/>
      <name val="Arial"/>
    </font>
    <font>
      <sz val="8"/>
      <name val="Arial"/>
      <family val="2"/>
    </font>
    <font>
      <sz val="10"/>
      <name val="Arial"/>
      <family val="2"/>
    </font>
    <font>
      <b/>
      <sz val="10"/>
      <name val="Arial"/>
      <family val="2"/>
    </font>
    <font>
      <b/>
      <u/>
      <sz val="10"/>
      <name val="Arial"/>
      <family val="2"/>
    </font>
    <font>
      <sz val="10"/>
      <color indexed="10"/>
      <name val="Arial"/>
      <family val="2"/>
    </font>
    <font>
      <i/>
      <sz val="10"/>
      <name val="Arial"/>
      <family val="2"/>
    </font>
    <font>
      <b/>
      <sz val="14"/>
      <name val="Arial"/>
      <family val="2"/>
    </font>
    <font>
      <b/>
      <sz val="9"/>
      <color indexed="81"/>
      <name val="Tahoma"/>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165" fontId="0" fillId="2" borderId="0" xfId="0" applyNumberFormat="1" applyFill="1"/>
    <xf numFmtId="0" fontId="5" fillId="0" borderId="0" xfId="0" applyFont="1"/>
    <xf numFmtId="165" fontId="0" fillId="0" borderId="0" xfId="0" applyNumberFormat="1"/>
    <xf numFmtId="165" fontId="6" fillId="0" borderId="0" xfId="0" applyNumberFormat="1" applyFont="1"/>
    <xf numFmtId="165"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2" fontId="0" fillId="0" borderId="0" xfId="0" applyNumberFormat="1"/>
    <xf numFmtId="0" fontId="0" fillId="3" borderId="0" xfId="0" applyFill="1"/>
    <xf numFmtId="0" fontId="0" fillId="2" borderId="0" xfId="0" applyFill="1"/>
    <xf numFmtId="0" fontId="0" fillId="4" borderId="1" xfId="0" applyFill="1" applyBorder="1"/>
    <xf numFmtId="165" fontId="0" fillId="2" borderId="2" xfId="0" applyNumberFormat="1" applyFill="1" applyBorder="1"/>
    <xf numFmtId="0" fontId="0" fillId="3" borderId="3" xfId="0" applyFill="1" applyBorder="1"/>
    <xf numFmtId="1" fontId="0" fillId="2" borderId="0" xfId="0" applyNumberFormat="1" applyFill="1"/>
    <xf numFmtId="165" fontId="0" fillId="3" borderId="0" xfId="0" applyNumberFormat="1" applyFill="1"/>
    <xf numFmtId="2" fontId="0" fillId="2" borderId="0" xfId="0" applyNumberFormat="1" applyFill="1"/>
    <xf numFmtId="165" fontId="6" fillId="2" borderId="0" xfId="0" applyNumberFormat="1" applyFont="1" applyFill="1"/>
    <xf numFmtId="165" fontId="6" fillId="2" borderId="2" xfId="0" applyNumberFormat="1" applyFont="1" applyFill="1" applyBorder="1"/>
    <xf numFmtId="0" fontId="0" fillId="2" borderId="4" xfId="0" applyFill="1" applyBorder="1"/>
    <xf numFmtId="0" fontId="0" fillId="5" borderId="0" xfId="0" applyFill="1"/>
    <xf numFmtId="165" fontId="0" fillId="2" borderId="5" xfId="0" applyNumberFormat="1" applyFill="1" applyBorder="1"/>
    <xf numFmtId="0" fontId="3" fillId="3" borderId="0" xfId="0" applyFont="1" applyFill="1"/>
    <xf numFmtId="0" fontId="0" fillId="3" borderId="6" xfId="0" applyFill="1" applyBorder="1"/>
    <xf numFmtId="0" fontId="0" fillId="2" borderId="0" xfId="0" applyFill="1" applyAlignment="1">
      <alignment horizontal="right"/>
    </xf>
    <xf numFmtId="2" fontId="0" fillId="2" borderId="5" xfId="0" applyNumberFormat="1" applyFill="1" applyBorder="1"/>
    <xf numFmtId="0" fontId="3" fillId="0" borderId="0" xfId="0" applyFont="1"/>
    <xf numFmtId="0" fontId="4" fillId="0" borderId="0" xfId="0" applyFont="1"/>
    <xf numFmtId="14" fontId="3" fillId="0" borderId="0" xfId="0" applyNumberFormat="1" applyFont="1" applyAlignment="1">
      <alignment horizontal="center"/>
    </xf>
    <xf numFmtId="0" fontId="3" fillId="0" borderId="0" xfId="0" applyFont="1" applyAlignment="1">
      <alignment horizontal="left"/>
    </xf>
    <xf numFmtId="14" fontId="3" fillId="0" borderId="0" xfId="0" applyNumberFormat="1" applyFont="1"/>
    <xf numFmtId="0" fontId="3" fillId="0" borderId="0" xfId="0" applyFont="1" applyAlignment="1">
      <alignment horizontal="center"/>
    </xf>
    <xf numFmtId="0" fontId="3" fillId="0" borderId="1"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4" fillId="0" borderId="10" xfId="0" applyFont="1" applyBorder="1"/>
    <xf numFmtId="0" fontId="3" fillId="0" borderId="11" xfId="0" applyFont="1" applyBorder="1"/>
    <xf numFmtId="0" fontId="3" fillId="0" borderId="10" xfId="0" applyFont="1" applyBorder="1"/>
    <xf numFmtId="164" fontId="3" fillId="0" borderId="1" xfId="0" applyNumberFormat="1" applyFont="1" applyBorder="1"/>
    <xf numFmtId="164" fontId="3" fillId="0" borderId="12" xfId="0" applyNumberFormat="1" applyFont="1" applyBorder="1"/>
    <xf numFmtId="0" fontId="3" fillId="0" borderId="11" xfId="0" applyFont="1" applyBorder="1" applyAlignment="1">
      <alignment horizontal="left"/>
    </xf>
    <xf numFmtId="164" fontId="3" fillId="0" borderId="13" xfId="0" applyNumberFormat="1" applyFont="1" applyBorder="1"/>
    <xf numFmtId="2" fontId="4" fillId="0" borderId="0" xfId="0" applyNumberFormat="1" applyFont="1" applyAlignment="1">
      <alignment horizontal="center"/>
    </xf>
    <xf numFmtId="0" fontId="4" fillId="0" borderId="14" xfId="0" applyFont="1" applyBorder="1"/>
    <xf numFmtId="0" fontId="3" fillId="0" borderId="2" xfId="0" applyFont="1" applyBorder="1"/>
    <xf numFmtId="0" fontId="3" fillId="0" borderId="15" xfId="0" applyFont="1" applyBorder="1"/>
    <xf numFmtId="0" fontId="7" fillId="0" borderId="0" xfId="0" applyFont="1"/>
    <xf numFmtId="0" fontId="4" fillId="0" borderId="0" xfId="0" applyFont="1" applyAlignment="1">
      <alignment horizontal="left"/>
    </xf>
    <xf numFmtId="0" fontId="3" fillId="0" borderId="3" xfId="0" applyFont="1" applyBorder="1"/>
    <xf numFmtId="0" fontId="3" fillId="0" borderId="0" xfId="0" applyFont="1" applyAlignment="1">
      <alignment horizontal="right"/>
    </xf>
    <xf numFmtId="0" fontId="3" fillId="0" borderId="16" xfId="0" applyFont="1" applyBorder="1"/>
    <xf numFmtId="0" fontId="3" fillId="0" borderId="11" xfId="0" applyFont="1" applyBorder="1" applyAlignment="1">
      <alignment horizontal="right"/>
    </xf>
    <xf numFmtId="0" fontId="4" fillId="0" borderId="0" xfId="0" applyFont="1" applyAlignment="1">
      <alignment horizontal="center"/>
    </xf>
    <xf numFmtId="2" fontId="4" fillId="0" borderId="0" xfId="0" applyNumberFormat="1" applyFont="1"/>
    <xf numFmtId="0" fontId="8" fillId="0" borderId="0" xfId="0" applyFont="1" applyAlignment="1">
      <alignment horizontal="center"/>
    </xf>
    <xf numFmtId="0" fontId="3" fillId="2" borderId="0" xfId="0" applyFont="1" applyFill="1"/>
    <xf numFmtId="2" fontId="0" fillId="2" borderId="2" xfId="0" applyNumberFormat="1" applyFill="1" applyBorder="1"/>
    <xf numFmtId="1" fontId="0" fillId="4" borderId="3" xfId="0" applyNumberFormat="1" applyFill="1" applyBorder="1"/>
    <xf numFmtId="1" fontId="0" fillId="3" borderId="13" xfId="0" applyNumberFormat="1" applyFill="1" applyBorder="1"/>
    <xf numFmtId="0" fontId="0" fillId="3" borderId="1" xfId="0" applyFill="1" applyBorder="1"/>
    <xf numFmtId="1" fontId="0" fillId="2" borderId="0" xfId="1" applyNumberFormat="1" applyFont="1" applyFill="1"/>
    <xf numFmtId="1" fontId="0" fillId="0" borderId="0" xfId="0" applyNumberFormat="1" applyProtection="1">
      <protection locked="0" hidden="1"/>
    </xf>
    <xf numFmtId="0" fontId="0" fillId="0" borderId="0" xfId="0" applyProtection="1">
      <protection locked="0"/>
    </xf>
    <xf numFmtId="165" fontId="0" fillId="0" borderId="0" xfId="0" applyNumberFormat="1" applyAlignment="1" applyProtection="1">
      <alignment horizontal="left"/>
      <protection locked="0"/>
    </xf>
    <xf numFmtId="0" fontId="0" fillId="0" borderId="0" xfId="0" applyProtection="1">
      <protection locked="0" hidden="1"/>
    </xf>
    <xf numFmtId="0" fontId="3" fillId="0" borderId="0" xfId="0" applyFont="1"/>
    <xf numFmtId="0" fontId="3" fillId="0" borderId="11" xfId="0" applyFont="1" applyBorder="1"/>
    <xf numFmtId="0" fontId="3" fillId="0" borderId="17" xfId="0" applyFont="1" applyBorder="1"/>
    <xf numFmtId="0" fontId="0" fillId="0" borderId="6" xfId="0" applyBorder="1"/>
    <xf numFmtId="0" fontId="8" fillId="0" borderId="0" xfId="0" applyFont="1" applyAlignment="1">
      <alignment horizontal="center"/>
    </xf>
    <xf numFmtId="0" fontId="4" fillId="0" borderId="10" xfId="0" applyFont="1" applyBorder="1"/>
    <xf numFmtId="0" fontId="0" fillId="0" borderId="0" xfId="0"/>
    <xf numFmtId="0" fontId="7" fillId="0" borderId="0" xfId="0" applyFont="1"/>
  </cellXfs>
  <cellStyles count="2">
    <cellStyle name="Procent" xfId="1" builtinId="5"/>
    <cellStyle name="Standaard" xfId="0" builtinId="0"/>
  </cellStyles>
  <dxfs count="2">
    <dxf>
      <fill>
        <patternFill>
          <bgColor rgb="FFC0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57150</xdr:rowOff>
    </xdr:from>
    <xdr:to>
      <xdr:col>0</xdr:col>
      <xdr:colOff>180975</xdr:colOff>
      <xdr:row>6</xdr:row>
      <xdr:rowOff>0</xdr:rowOff>
    </xdr:to>
    <xdr:sp macro="" textlink="">
      <xdr:nvSpPr>
        <xdr:cNvPr id="1527" name="Rectangle 1">
          <a:extLst>
            <a:ext uri="{FF2B5EF4-FFF2-40B4-BE49-F238E27FC236}">
              <a16:creationId xmlns:a16="http://schemas.microsoft.com/office/drawing/2014/main" id="{00000000-0008-0000-0000-0000F7050000}"/>
            </a:ext>
          </a:extLst>
        </xdr:cNvPr>
        <xdr:cNvSpPr>
          <a:spLocks noChangeArrowheads="1"/>
        </xdr:cNvSpPr>
      </xdr:nvSpPr>
      <xdr:spPr bwMode="auto">
        <a:xfrm>
          <a:off x="57150" y="1000125"/>
          <a:ext cx="123825" cy="10477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xdr:row>
      <xdr:rowOff>47625</xdr:rowOff>
    </xdr:from>
    <xdr:to>
      <xdr:col>0</xdr:col>
      <xdr:colOff>180975</xdr:colOff>
      <xdr:row>6</xdr:row>
      <xdr:rowOff>171450</xdr:rowOff>
    </xdr:to>
    <xdr:sp macro="" textlink="">
      <xdr:nvSpPr>
        <xdr:cNvPr id="1528" name="Rectangle 2">
          <a:extLst>
            <a:ext uri="{FF2B5EF4-FFF2-40B4-BE49-F238E27FC236}">
              <a16:creationId xmlns:a16="http://schemas.microsoft.com/office/drawing/2014/main" id="{00000000-0008-0000-0000-0000F8050000}"/>
            </a:ext>
          </a:extLst>
        </xdr:cNvPr>
        <xdr:cNvSpPr>
          <a:spLocks noChangeArrowheads="1"/>
        </xdr:cNvSpPr>
      </xdr:nvSpPr>
      <xdr:spPr bwMode="auto">
        <a:xfrm>
          <a:off x="57150" y="1152525"/>
          <a:ext cx="123825" cy="11430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8</xdr:row>
      <xdr:rowOff>47625</xdr:rowOff>
    </xdr:from>
    <xdr:to>
      <xdr:col>0</xdr:col>
      <xdr:colOff>180975</xdr:colOff>
      <xdr:row>8</xdr:row>
      <xdr:rowOff>171450</xdr:rowOff>
    </xdr:to>
    <xdr:sp macro="" textlink="">
      <xdr:nvSpPr>
        <xdr:cNvPr id="1529" name="Rectangle 3">
          <a:extLst>
            <a:ext uri="{FF2B5EF4-FFF2-40B4-BE49-F238E27FC236}">
              <a16:creationId xmlns:a16="http://schemas.microsoft.com/office/drawing/2014/main" id="{00000000-0008-0000-0000-0000F9050000}"/>
            </a:ext>
          </a:extLst>
        </xdr:cNvPr>
        <xdr:cNvSpPr>
          <a:spLocks noChangeArrowheads="1"/>
        </xdr:cNvSpPr>
      </xdr:nvSpPr>
      <xdr:spPr bwMode="auto">
        <a:xfrm>
          <a:off x="57150" y="1476375"/>
          <a:ext cx="123825" cy="11430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68</xdr:row>
      <xdr:rowOff>0</xdr:rowOff>
    </xdr:from>
    <xdr:to>
      <xdr:col>0</xdr:col>
      <xdr:colOff>219075</xdr:colOff>
      <xdr:row>68</xdr:row>
      <xdr:rowOff>123825</xdr:rowOff>
    </xdr:to>
    <xdr:sp macro="" textlink="">
      <xdr:nvSpPr>
        <xdr:cNvPr id="1530" name="Rectangle 8">
          <a:extLst>
            <a:ext uri="{FF2B5EF4-FFF2-40B4-BE49-F238E27FC236}">
              <a16:creationId xmlns:a16="http://schemas.microsoft.com/office/drawing/2014/main" id="{00000000-0008-0000-0000-0000FA050000}"/>
            </a:ext>
          </a:extLst>
        </xdr:cNvPr>
        <xdr:cNvSpPr>
          <a:spLocks noChangeArrowheads="1"/>
        </xdr:cNvSpPr>
      </xdr:nvSpPr>
      <xdr:spPr bwMode="auto">
        <a:xfrm>
          <a:off x="57150" y="10515600"/>
          <a:ext cx="161925" cy="12382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69</xdr:row>
      <xdr:rowOff>0</xdr:rowOff>
    </xdr:from>
    <xdr:to>
      <xdr:col>0</xdr:col>
      <xdr:colOff>219075</xdr:colOff>
      <xdr:row>69</xdr:row>
      <xdr:rowOff>123825</xdr:rowOff>
    </xdr:to>
    <xdr:sp macro="" textlink="">
      <xdr:nvSpPr>
        <xdr:cNvPr id="1531" name="Rectangle 9">
          <a:extLst>
            <a:ext uri="{FF2B5EF4-FFF2-40B4-BE49-F238E27FC236}">
              <a16:creationId xmlns:a16="http://schemas.microsoft.com/office/drawing/2014/main" id="{00000000-0008-0000-0000-0000FB050000}"/>
            </a:ext>
          </a:extLst>
        </xdr:cNvPr>
        <xdr:cNvSpPr>
          <a:spLocks noChangeArrowheads="1"/>
        </xdr:cNvSpPr>
      </xdr:nvSpPr>
      <xdr:spPr bwMode="auto">
        <a:xfrm>
          <a:off x="57150" y="10677525"/>
          <a:ext cx="161925" cy="12382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71</xdr:row>
      <xdr:rowOff>0</xdr:rowOff>
    </xdr:from>
    <xdr:to>
      <xdr:col>0</xdr:col>
      <xdr:colOff>219075</xdr:colOff>
      <xdr:row>71</xdr:row>
      <xdr:rowOff>123825</xdr:rowOff>
    </xdr:to>
    <xdr:sp macro="" textlink="">
      <xdr:nvSpPr>
        <xdr:cNvPr id="1532" name="Rectangle 10">
          <a:extLst>
            <a:ext uri="{FF2B5EF4-FFF2-40B4-BE49-F238E27FC236}">
              <a16:creationId xmlns:a16="http://schemas.microsoft.com/office/drawing/2014/main" id="{00000000-0008-0000-0000-0000FC050000}"/>
            </a:ext>
          </a:extLst>
        </xdr:cNvPr>
        <xdr:cNvSpPr>
          <a:spLocks noChangeArrowheads="1"/>
        </xdr:cNvSpPr>
      </xdr:nvSpPr>
      <xdr:spPr bwMode="auto">
        <a:xfrm>
          <a:off x="57150" y="11001375"/>
          <a:ext cx="161925" cy="1238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6</xdr:row>
      <xdr:rowOff>9525</xdr:rowOff>
    </xdr:from>
    <xdr:to>
      <xdr:col>6</xdr:col>
      <xdr:colOff>361950</xdr:colOff>
      <xdr:row>10</xdr:row>
      <xdr:rowOff>133350</xdr:rowOff>
    </xdr:to>
    <xdr:sp macro="" textlink="">
      <xdr:nvSpPr>
        <xdr:cNvPr id="2215" name="Line 4">
          <a:extLst>
            <a:ext uri="{FF2B5EF4-FFF2-40B4-BE49-F238E27FC236}">
              <a16:creationId xmlns:a16="http://schemas.microsoft.com/office/drawing/2014/main" id="{00000000-0008-0000-0100-0000A7080000}"/>
            </a:ext>
          </a:extLst>
        </xdr:cNvPr>
        <xdr:cNvSpPr>
          <a:spLocks noChangeShapeType="1"/>
        </xdr:cNvSpPr>
      </xdr:nvSpPr>
      <xdr:spPr bwMode="auto">
        <a:xfrm flipH="1">
          <a:off x="4381500" y="981075"/>
          <a:ext cx="762000"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381000</xdr:colOff>
      <xdr:row>6</xdr:row>
      <xdr:rowOff>19050</xdr:rowOff>
    </xdr:from>
    <xdr:to>
      <xdr:col>7</xdr:col>
      <xdr:colOff>314325</xdr:colOff>
      <xdr:row>10</xdr:row>
      <xdr:rowOff>104775</xdr:rowOff>
    </xdr:to>
    <xdr:sp macro="" textlink="">
      <xdr:nvSpPr>
        <xdr:cNvPr id="2216" name="Line 5">
          <a:extLst>
            <a:ext uri="{FF2B5EF4-FFF2-40B4-BE49-F238E27FC236}">
              <a16:creationId xmlns:a16="http://schemas.microsoft.com/office/drawing/2014/main" id="{00000000-0008-0000-0100-0000A8080000}"/>
            </a:ext>
          </a:extLst>
        </xdr:cNvPr>
        <xdr:cNvSpPr>
          <a:spLocks noChangeShapeType="1"/>
        </xdr:cNvSpPr>
      </xdr:nvSpPr>
      <xdr:spPr bwMode="auto">
        <a:xfrm>
          <a:off x="5162550" y="990600"/>
          <a:ext cx="542925"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3"/>
  <sheetViews>
    <sheetView showGridLines="0" tabSelected="1" zoomScaleNormal="100" workbookViewId="0">
      <selection activeCell="G51" sqref="G51"/>
    </sheetView>
  </sheetViews>
  <sheetFormatPr defaultColWidth="9.140625" defaultRowHeight="12.75" x14ac:dyDescent="0.2"/>
  <cols>
    <col min="1" max="1" width="4.140625" style="26" customWidth="1"/>
    <col min="2" max="2" width="13.42578125" style="26" customWidth="1"/>
    <col min="3" max="3" width="17.5703125" style="26" customWidth="1"/>
    <col min="4" max="4" width="11.28515625" style="26" customWidth="1"/>
    <col min="5" max="5" width="3.85546875" style="26" customWidth="1"/>
    <col min="6" max="6" width="13" style="26" customWidth="1"/>
    <col min="7" max="7" width="12.140625" style="26" customWidth="1"/>
    <col min="8" max="8" width="14.85546875" style="26" customWidth="1"/>
    <col min="9" max="16384" width="9.140625" style="26"/>
  </cols>
  <sheetData>
    <row r="1" spans="1:8" ht="18" x14ac:dyDescent="0.25">
      <c r="A1" s="71" t="s">
        <v>0</v>
      </c>
      <c r="B1" s="71"/>
      <c r="C1" s="71"/>
      <c r="D1" s="71"/>
      <c r="E1" s="71"/>
      <c r="F1" s="71"/>
      <c r="G1" s="71"/>
      <c r="H1" s="71"/>
    </row>
    <row r="2" spans="1:8" ht="18" x14ac:dyDescent="0.25">
      <c r="A2" s="56"/>
      <c r="B2" s="56"/>
      <c r="C2" s="56"/>
      <c r="D2" s="56"/>
      <c r="E2" s="56"/>
      <c r="F2" s="56"/>
      <c r="G2" s="56"/>
      <c r="H2" s="56"/>
    </row>
    <row r="3" spans="1:8" x14ac:dyDescent="0.2">
      <c r="A3" s="54"/>
      <c r="B3" s="54"/>
      <c r="C3" s="54"/>
      <c r="D3" s="54"/>
      <c r="E3" s="54"/>
      <c r="F3" s="54"/>
      <c r="G3" s="54"/>
      <c r="H3" s="54"/>
    </row>
    <row r="4" spans="1:8" x14ac:dyDescent="0.2">
      <c r="A4" s="27" t="s">
        <v>1</v>
      </c>
      <c r="B4" s="27"/>
      <c r="F4" s="27" t="s">
        <v>20</v>
      </c>
      <c r="G4" s="28">
        <v>45658</v>
      </c>
    </row>
    <row r="6" spans="1:8" x14ac:dyDescent="0.2">
      <c r="A6" s="29"/>
      <c r="B6" s="26" t="s">
        <v>2</v>
      </c>
      <c r="C6" s="30">
        <v>45658</v>
      </c>
    </row>
    <row r="7" spans="1:8" x14ac:dyDescent="0.2">
      <c r="A7" s="29"/>
      <c r="B7" s="26" t="s">
        <v>3</v>
      </c>
    </row>
    <row r="8" spans="1:8" x14ac:dyDescent="0.2">
      <c r="A8" s="29"/>
      <c r="B8" s="26" t="s">
        <v>46</v>
      </c>
      <c r="D8" s="31" t="s">
        <v>47</v>
      </c>
    </row>
    <row r="9" spans="1:8" x14ac:dyDescent="0.2">
      <c r="A9" s="29"/>
      <c r="B9" s="26" t="s">
        <v>4</v>
      </c>
    </row>
    <row r="11" spans="1:8" x14ac:dyDescent="0.2">
      <c r="A11" s="27" t="s">
        <v>5</v>
      </c>
      <c r="E11" s="27"/>
    </row>
    <row r="12" spans="1:8" x14ac:dyDescent="0.2">
      <c r="A12" s="26" t="s">
        <v>6</v>
      </c>
      <c r="C12" s="32" t="s">
        <v>57</v>
      </c>
      <c r="D12" s="33"/>
      <c r="E12" s="67"/>
      <c r="F12" s="67"/>
      <c r="G12" s="67"/>
      <c r="H12" s="73"/>
    </row>
    <row r="13" spans="1:8" s="31" customFormat="1" x14ac:dyDescent="0.2"/>
    <row r="14" spans="1:8" x14ac:dyDescent="0.2">
      <c r="A14" s="67" t="s">
        <v>7</v>
      </c>
      <c r="B14" s="68"/>
      <c r="C14" s="32"/>
      <c r="D14" s="33"/>
      <c r="E14" s="67"/>
      <c r="F14" s="67"/>
      <c r="G14" s="67"/>
      <c r="H14" s="73"/>
    </row>
    <row r="15" spans="1:8" s="31" customFormat="1" x14ac:dyDescent="0.2"/>
    <row r="16" spans="1:8" x14ac:dyDescent="0.2">
      <c r="A16" s="67" t="s">
        <v>8</v>
      </c>
      <c r="B16" s="68"/>
      <c r="C16" s="32"/>
      <c r="D16" s="33"/>
      <c r="E16" s="67"/>
      <c r="F16" s="67"/>
      <c r="G16" s="67"/>
      <c r="H16" s="73"/>
    </row>
    <row r="17" spans="1:8" x14ac:dyDescent="0.2">
      <c r="H17"/>
    </row>
    <row r="18" spans="1:8" x14ac:dyDescent="0.2">
      <c r="A18" s="27" t="s">
        <v>9</v>
      </c>
      <c r="H18"/>
    </row>
    <row r="19" spans="1:8" x14ac:dyDescent="0.2">
      <c r="A19" s="67" t="s">
        <v>10</v>
      </c>
      <c r="B19" s="68"/>
      <c r="C19" s="69" t="s">
        <v>53</v>
      </c>
      <c r="D19" s="70"/>
      <c r="H19"/>
    </row>
    <row r="20" spans="1:8" x14ac:dyDescent="0.2">
      <c r="A20" s="31"/>
      <c r="B20" s="31"/>
      <c r="C20" s="31"/>
      <c r="D20" s="31"/>
      <c r="H20"/>
    </row>
    <row r="21" spans="1:8" x14ac:dyDescent="0.2">
      <c r="A21" s="67" t="s">
        <v>7</v>
      </c>
      <c r="B21" s="68"/>
      <c r="C21" s="69" t="s">
        <v>54</v>
      </c>
      <c r="D21" s="70"/>
      <c r="H21"/>
    </row>
    <row r="22" spans="1:8" x14ac:dyDescent="0.2">
      <c r="A22" s="31"/>
      <c r="B22" s="31"/>
      <c r="C22" s="31"/>
      <c r="D22" s="31"/>
      <c r="H22"/>
    </row>
    <row r="23" spans="1:8" x14ac:dyDescent="0.2">
      <c r="A23" s="67" t="s">
        <v>8</v>
      </c>
      <c r="B23" s="68"/>
      <c r="C23" s="69" t="s">
        <v>55</v>
      </c>
      <c r="D23" s="70"/>
    </row>
    <row r="24" spans="1:8" x14ac:dyDescent="0.2">
      <c r="D24"/>
    </row>
    <row r="25" spans="1:8" x14ac:dyDescent="0.2">
      <c r="A25" s="26" t="s">
        <v>50</v>
      </c>
      <c r="C25" s="69" t="s">
        <v>56</v>
      </c>
      <c r="D25" s="70"/>
    </row>
    <row r="28" spans="1:8" x14ac:dyDescent="0.2">
      <c r="A28" s="34"/>
      <c r="B28" s="35"/>
      <c r="C28" s="35"/>
      <c r="D28" s="35"/>
      <c r="E28" s="35"/>
      <c r="F28" s="35"/>
      <c r="G28" s="35"/>
      <c r="H28" s="36"/>
    </row>
    <row r="29" spans="1:8" x14ac:dyDescent="0.2">
      <c r="A29" s="37" t="s">
        <v>11</v>
      </c>
      <c r="G29" s="40">
        <f>'Berekening bruto netto'!H17</f>
        <v>82.644628099173559</v>
      </c>
      <c r="H29" s="38"/>
    </row>
    <row r="30" spans="1:8" x14ac:dyDescent="0.2">
      <c r="A30" s="39"/>
      <c r="H30" s="38"/>
    </row>
    <row r="31" spans="1:8" x14ac:dyDescent="0.2">
      <c r="A31" s="72" t="s">
        <v>12</v>
      </c>
      <c r="B31" s="67"/>
      <c r="C31" s="67" t="s">
        <v>13</v>
      </c>
      <c r="D31" s="67"/>
      <c r="F31" s="40">
        <f>'Berekening bruto netto'!I20</f>
        <v>3.9669421487603307</v>
      </c>
      <c r="H31" s="38"/>
    </row>
    <row r="32" spans="1:8" ht="13.5" thickBot="1" x14ac:dyDescent="0.25">
      <c r="A32" s="39"/>
      <c r="C32" s="67" t="s">
        <v>14</v>
      </c>
      <c r="D32" s="67"/>
      <c r="F32" s="41">
        <f>'Berekening bruto netto'!I21</f>
        <v>3.4776859504132229</v>
      </c>
      <c r="G32" s="29" t="s">
        <v>16</v>
      </c>
      <c r="H32" s="38"/>
    </row>
    <row r="33" spans="1:8" ht="14.25" thickTop="1" thickBot="1" x14ac:dyDescent="0.25">
      <c r="A33" s="39"/>
      <c r="C33" s="67" t="s">
        <v>15</v>
      </c>
      <c r="D33" s="67"/>
      <c r="G33" s="41">
        <f>'Berekening bruto netto'!I22</f>
        <v>7.4446280991735536</v>
      </c>
      <c r="H33" s="42" t="s">
        <v>17</v>
      </c>
    </row>
    <row r="34" spans="1:8" ht="13.5" thickTop="1" x14ac:dyDescent="0.2">
      <c r="A34" s="72" t="s">
        <v>18</v>
      </c>
      <c r="B34" s="67"/>
      <c r="C34" s="67"/>
      <c r="D34" s="67"/>
      <c r="E34" s="67"/>
      <c r="F34" s="68"/>
      <c r="G34" s="43">
        <f>'Berekening bruto netto'!H27</f>
        <v>75.2</v>
      </c>
      <c r="H34" s="38"/>
    </row>
    <row r="35" spans="1:8" x14ac:dyDescent="0.2">
      <c r="A35" s="37"/>
      <c r="G35" s="35"/>
      <c r="H35" s="38"/>
    </row>
    <row r="36" spans="1:8" x14ac:dyDescent="0.2">
      <c r="A36" s="37" t="s">
        <v>48</v>
      </c>
      <c r="D36" s="44">
        <f>'Berekening bruto netto'!H26</f>
        <v>16.528925619834713</v>
      </c>
      <c r="E36" s="44"/>
      <c r="F36" s="27" t="s">
        <v>21</v>
      </c>
      <c r="H36" s="38"/>
    </row>
    <row r="37" spans="1:8" x14ac:dyDescent="0.2">
      <c r="A37" s="45"/>
      <c r="B37" s="46"/>
      <c r="C37" s="46"/>
      <c r="D37" s="46"/>
      <c r="E37" s="46"/>
      <c r="F37" s="46"/>
      <c r="G37" s="46"/>
      <c r="H37" s="47"/>
    </row>
    <row r="41" spans="1:8" x14ac:dyDescent="0.2">
      <c r="A41" s="48" t="s">
        <v>19</v>
      </c>
    </row>
    <row r="43" spans="1:8" x14ac:dyDescent="0.2">
      <c r="A43" s="74" t="s">
        <v>49</v>
      </c>
      <c r="B43" s="67"/>
      <c r="C43" s="67"/>
      <c r="D43" s="67"/>
      <c r="E43" s="67"/>
      <c r="F43" s="67"/>
      <c r="G43" s="67"/>
      <c r="H43" s="67"/>
    </row>
    <row r="44" spans="1:8" x14ac:dyDescent="0.2">
      <c r="A44" s="48"/>
    </row>
    <row r="45" spans="1:8" x14ac:dyDescent="0.2">
      <c r="A45" s="48"/>
    </row>
    <row r="46" spans="1:8" x14ac:dyDescent="0.2">
      <c r="A46" s="48"/>
    </row>
    <row r="47" spans="1:8" x14ac:dyDescent="0.2">
      <c r="A47" s="48"/>
    </row>
    <row r="48" spans="1:8" x14ac:dyDescent="0.2">
      <c r="A48" s="48"/>
    </row>
    <row r="49" spans="1:8" x14ac:dyDescent="0.2">
      <c r="A49" s="48"/>
    </row>
    <row r="50" spans="1:8" x14ac:dyDescent="0.2">
      <c r="A50" s="48"/>
    </row>
    <row r="51" spans="1:8" x14ac:dyDescent="0.2">
      <c r="A51" s="48"/>
    </row>
    <row r="52" spans="1:8" x14ac:dyDescent="0.2">
      <c r="A52" s="48"/>
    </row>
    <row r="53" spans="1:8" x14ac:dyDescent="0.2">
      <c r="A53" s="48"/>
    </row>
    <row r="54" spans="1:8" x14ac:dyDescent="0.2">
      <c r="A54" s="48"/>
    </row>
    <row r="55" spans="1:8" x14ac:dyDescent="0.2">
      <c r="A55" s="48"/>
    </row>
    <row r="56" spans="1:8" x14ac:dyDescent="0.2">
      <c r="A56" s="48"/>
    </row>
    <row r="57" spans="1:8" x14ac:dyDescent="0.2">
      <c r="A57" s="48"/>
    </row>
    <row r="58" spans="1:8" x14ac:dyDescent="0.2">
      <c r="A58" s="48"/>
    </row>
    <row r="59" spans="1:8" x14ac:dyDescent="0.2">
      <c r="A59" s="48"/>
    </row>
    <row r="60" spans="1:8" x14ac:dyDescent="0.2">
      <c r="A60" s="48"/>
    </row>
    <row r="61" spans="1:8" x14ac:dyDescent="0.2">
      <c r="A61" s="48"/>
    </row>
    <row r="62" spans="1:8" x14ac:dyDescent="0.2">
      <c r="A62" s="48"/>
    </row>
    <row r="63" spans="1:8" x14ac:dyDescent="0.2">
      <c r="A63" s="48"/>
    </row>
    <row r="64" spans="1:8" ht="18" x14ac:dyDescent="0.25">
      <c r="A64" s="71" t="s">
        <v>0</v>
      </c>
      <c r="B64" s="71"/>
      <c r="C64" s="71"/>
      <c r="D64" s="71"/>
      <c r="E64" s="71"/>
      <c r="F64" s="71"/>
      <c r="G64" s="71"/>
      <c r="H64" s="71"/>
    </row>
    <row r="65" spans="1:8" ht="18" x14ac:dyDescent="0.25">
      <c r="A65" s="56"/>
      <c r="B65" s="56"/>
      <c r="C65" s="56"/>
      <c r="D65" s="56"/>
      <c r="E65" s="56"/>
      <c r="F65" s="56"/>
      <c r="G65" s="56"/>
      <c r="H65" s="56"/>
    </row>
    <row r="66" spans="1:8" x14ac:dyDescent="0.2">
      <c r="A66" s="54"/>
      <c r="B66" s="54"/>
      <c r="C66" s="54"/>
      <c r="D66" s="54"/>
      <c r="E66" s="54"/>
      <c r="F66" s="54"/>
      <c r="G66" s="54"/>
      <c r="H66" s="54"/>
    </row>
    <row r="67" spans="1:8" x14ac:dyDescent="0.2">
      <c r="A67" s="27" t="s">
        <v>1</v>
      </c>
      <c r="F67" s="49" t="s">
        <v>20</v>
      </c>
      <c r="G67" s="30">
        <f>(G4)</f>
        <v>45658</v>
      </c>
    </row>
    <row r="69" spans="1:8" x14ac:dyDescent="0.2">
      <c r="B69" s="26" t="s">
        <v>2</v>
      </c>
      <c r="C69" s="30">
        <f>(C6)</f>
        <v>45658</v>
      </c>
    </row>
    <row r="70" spans="1:8" x14ac:dyDescent="0.2">
      <c r="B70" s="26" t="s">
        <v>3</v>
      </c>
      <c r="C70" s="26">
        <f>C7</f>
        <v>0</v>
      </c>
    </row>
    <row r="71" spans="1:8" x14ac:dyDescent="0.2">
      <c r="B71" s="26" t="s">
        <v>46</v>
      </c>
      <c r="C71" s="26">
        <f>C8</f>
        <v>0</v>
      </c>
      <c r="D71" s="31" t="s">
        <v>47</v>
      </c>
      <c r="E71" s="26">
        <f>E8</f>
        <v>0</v>
      </c>
    </row>
    <row r="72" spans="1:8" x14ac:dyDescent="0.2">
      <c r="B72" s="26" t="s">
        <v>4</v>
      </c>
      <c r="C72" s="26">
        <f>C9</f>
        <v>0</v>
      </c>
    </row>
    <row r="74" spans="1:8" x14ac:dyDescent="0.2">
      <c r="A74" s="27" t="s">
        <v>5</v>
      </c>
      <c r="E74" s="27"/>
    </row>
    <row r="75" spans="1:8" x14ac:dyDescent="0.2">
      <c r="A75" s="26" t="s">
        <v>6</v>
      </c>
      <c r="C75" s="69" t="str">
        <f>C12</f>
        <v>Huize test</v>
      </c>
      <c r="D75" s="70"/>
      <c r="E75" s="67"/>
      <c r="F75" s="67"/>
      <c r="G75" s="67"/>
      <c r="H75" s="73"/>
    </row>
    <row r="76" spans="1:8" s="31" customFormat="1" x14ac:dyDescent="0.2"/>
    <row r="77" spans="1:8" x14ac:dyDescent="0.2">
      <c r="A77" s="67" t="s">
        <v>7</v>
      </c>
      <c r="B77" s="68"/>
      <c r="C77" s="69">
        <f>C14</f>
        <v>0</v>
      </c>
      <c r="D77" s="70"/>
      <c r="E77" s="67"/>
      <c r="F77" s="67"/>
      <c r="G77" s="67"/>
      <c r="H77" s="73"/>
    </row>
    <row r="78" spans="1:8" s="31" customFormat="1" x14ac:dyDescent="0.2"/>
    <row r="79" spans="1:8" x14ac:dyDescent="0.2">
      <c r="A79" s="67" t="s">
        <v>8</v>
      </c>
      <c r="B79" s="68"/>
      <c r="C79" s="69">
        <f>C16</f>
        <v>0</v>
      </c>
      <c r="D79" s="70"/>
      <c r="E79" s="67"/>
      <c r="F79" s="67"/>
      <c r="G79" s="67"/>
      <c r="H79" s="73"/>
    </row>
    <row r="80" spans="1:8" x14ac:dyDescent="0.2">
      <c r="D80"/>
      <c r="H80"/>
    </row>
    <row r="81" spans="1:8" x14ac:dyDescent="0.2">
      <c r="A81" s="27" t="s">
        <v>9</v>
      </c>
      <c r="H81"/>
    </row>
    <row r="82" spans="1:8" x14ac:dyDescent="0.2">
      <c r="A82" s="67" t="s">
        <v>10</v>
      </c>
      <c r="B82" s="68"/>
      <c r="C82" s="69" t="str">
        <f>C19</f>
        <v>Esmiralda Plezier</v>
      </c>
      <c r="D82" s="70"/>
      <c r="H82"/>
    </row>
    <row r="83" spans="1:8" x14ac:dyDescent="0.2">
      <c r="A83" s="31"/>
      <c r="B83" s="31"/>
      <c r="C83" s="31"/>
      <c r="D83" s="31"/>
      <c r="H83"/>
    </row>
    <row r="84" spans="1:8" x14ac:dyDescent="0.2">
      <c r="A84" s="67" t="s">
        <v>7</v>
      </c>
      <c r="B84" s="68"/>
      <c r="C84" s="69" t="str">
        <f>C21</f>
        <v>Altijd welkom bij mij 99</v>
      </c>
      <c r="D84" s="70"/>
      <c r="H84"/>
    </row>
    <row r="85" spans="1:8" x14ac:dyDescent="0.2">
      <c r="A85" s="31"/>
      <c r="B85" s="31"/>
      <c r="C85" s="31"/>
      <c r="D85" s="31"/>
      <c r="H85"/>
    </row>
    <row r="86" spans="1:8" x14ac:dyDescent="0.2">
      <c r="A86" s="67" t="s">
        <v>8</v>
      </c>
      <c r="B86" s="68"/>
      <c r="C86" s="69" t="str">
        <f>C23</f>
        <v>9999 XX In de Tilburgse Heuvelen</v>
      </c>
      <c r="D86" s="70"/>
      <c r="H86"/>
    </row>
    <row r="87" spans="1:8" x14ac:dyDescent="0.2">
      <c r="D87"/>
      <c r="H87"/>
    </row>
    <row r="88" spans="1:8" x14ac:dyDescent="0.2">
      <c r="A88" s="67" t="s">
        <v>50</v>
      </c>
      <c r="B88" s="73"/>
      <c r="C88" s="69" t="str">
        <f>C25</f>
        <v>Nederland</v>
      </c>
      <c r="D88" s="70"/>
    </row>
    <row r="91" spans="1:8" x14ac:dyDescent="0.2">
      <c r="A91" s="34"/>
      <c r="B91" s="35"/>
      <c r="C91" s="35"/>
      <c r="D91" s="35"/>
      <c r="E91" s="35"/>
      <c r="F91" s="35"/>
      <c r="G91" s="35"/>
      <c r="H91" s="36"/>
    </row>
    <row r="92" spans="1:8" x14ac:dyDescent="0.2">
      <c r="A92" s="37" t="s">
        <v>11</v>
      </c>
      <c r="G92" s="40">
        <f>G29</f>
        <v>82.644628099173559</v>
      </c>
      <c r="H92" s="38"/>
    </row>
    <row r="93" spans="1:8" x14ac:dyDescent="0.2">
      <c r="A93" s="39"/>
      <c r="H93" s="38"/>
    </row>
    <row r="94" spans="1:8" x14ac:dyDescent="0.2">
      <c r="A94" s="72" t="s">
        <v>12</v>
      </c>
      <c r="B94" s="67"/>
      <c r="C94" s="67" t="s">
        <v>13</v>
      </c>
      <c r="D94" s="67"/>
      <c r="F94" s="40">
        <f>F31</f>
        <v>3.9669421487603307</v>
      </c>
      <c r="H94" s="38"/>
    </row>
    <row r="95" spans="1:8" x14ac:dyDescent="0.2">
      <c r="A95" s="37"/>
      <c r="F95" s="50"/>
      <c r="H95" s="38"/>
    </row>
    <row r="96" spans="1:8" ht="13.5" thickBot="1" x14ac:dyDescent="0.25">
      <c r="A96" s="39"/>
      <c r="C96" s="67" t="s">
        <v>14</v>
      </c>
      <c r="D96" s="67"/>
      <c r="F96" s="41">
        <f>F32</f>
        <v>3.4776859504132229</v>
      </c>
      <c r="G96" s="29" t="s">
        <v>16</v>
      </c>
      <c r="H96" s="38"/>
    </row>
    <row r="97" spans="1:8" ht="13.5" thickTop="1" x14ac:dyDescent="0.2">
      <c r="A97" s="39"/>
      <c r="G97" s="51"/>
      <c r="H97" s="38"/>
    </row>
    <row r="98" spans="1:8" ht="13.5" thickBot="1" x14ac:dyDescent="0.25">
      <c r="A98" s="39"/>
      <c r="C98" s="67" t="s">
        <v>15</v>
      </c>
      <c r="D98" s="67"/>
      <c r="G98" s="41">
        <f>G33</f>
        <v>7.4446280991735536</v>
      </c>
      <c r="H98" s="42" t="s">
        <v>17</v>
      </c>
    </row>
    <row r="99" spans="1:8" ht="13.5" thickTop="1" x14ac:dyDescent="0.2">
      <c r="A99" s="39"/>
      <c r="G99" s="52"/>
      <c r="H99" s="53"/>
    </row>
    <row r="100" spans="1:8" x14ac:dyDescent="0.2">
      <c r="A100" s="72" t="s">
        <v>18</v>
      </c>
      <c r="B100" s="67"/>
      <c r="C100" s="67"/>
      <c r="D100" s="67"/>
      <c r="E100" s="67"/>
      <c r="F100" s="68"/>
      <c r="G100" s="40">
        <f>G34</f>
        <v>75.2</v>
      </c>
      <c r="H100" s="38"/>
    </row>
    <row r="101" spans="1:8" x14ac:dyDescent="0.2">
      <c r="A101" s="37"/>
      <c r="H101" s="38"/>
    </row>
    <row r="102" spans="1:8" x14ac:dyDescent="0.2">
      <c r="A102" s="37" t="s">
        <v>48</v>
      </c>
      <c r="D102" s="55">
        <f>D36</f>
        <v>16.528925619834713</v>
      </c>
      <c r="E102" s="44"/>
      <c r="F102" s="27" t="s">
        <v>21</v>
      </c>
      <c r="H102" s="38"/>
    </row>
    <row r="103" spans="1:8" x14ac:dyDescent="0.2">
      <c r="A103" s="45"/>
      <c r="B103" s="46"/>
      <c r="C103" s="46"/>
      <c r="D103" s="46"/>
      <c r="E103" s="46"/>
      <c r="F103" s="46"/>
      <c r="G103" s="46"/>
      <c r="H103" s="47"/>
    </row>
  </sheetData>
  <mergeCells count="47">
    <mergeCell ref="G79:H79"/>
    <mergeCell ref="A88:B88"/>
    <mergeCell ref="C88:D88"/>
    <mergeCell ref="A84:B84"/>
    <mergeCell ref="C86:D86"/>
    <mergeCell ref="E77:F77"/>
    <mergeCell ref="A34:F34"/>
    <mergeCell ref="A43:H43"/>
    <mergeCell ref="E75:F75"/>
    <mergeCell ref="G75:H75"/>
    <mergeCell ref="A64:H64"/>
    <mergeCell ref="C75:D75"/>
    <mergeCell ref="C77:D77"/>
    <mergeCell ref="A77:B77"/>
    <mergeCell ref="G77:H77"/>
    <mergeCell ref="A100:F100"/>
    <mergeCell ref="A79:B79"/>
    <mergeCell ref="E79:F79"/>
    <mergeCell ref="A94:B94"/>
    <mergeCell ref="C94:D94"/>
    <mergeCell ref="C79:D79"/>
    <mergeCell ref="A82:B82"/>
    <mergeCell ref="C82:D82"/>
    <mergeCell ref="C84:D84"/>
    <mergeCell ref="A86:B86"/>
    <mergeCell ref="C96:D96"/>
    <mergeCell ref="C98:D98"/>
    <mergeCell ref="A1:H1"/>
    <mergeCell ref="A14:B14"/>
    <mergeCell ref="A31:B31"/>
    <mergeCell ref="C31:D31"/>
    <mergeCell ref="G12:H12"/>
    <mergeCell ref="G14:H14"/>
    <mergeCell ref="G16:H16"/>
    <mergeCell ref="C25:D25"/>
    <mergeCell ref="A19:B19"/>
    <mergeCell ref="C19:D19"/>
    <mergeCell ref="C32:D32"/>
    <mergeCell ref="C33:D33"/>
    <mergeCell ref="A16:B16"/>
    <mergeCell ref="E12:F12"/>
    <mergeCell ref="E14:F14"/>
    <mergeCell ref="E16:F16"/>
    <mergeCell ref="A21:B21"/>
    <mergeCell ref="C21:D21"/>
    <mergeCell ref="A23:B23"/>
    <mergeCell ref="C23:D23"/>
  </mergeCells>
  <phoneticPr fontId="2" type="noConversion"/>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54"/>
  <sheetViews>
    <sheetView workbookViewId="0">
      <selection activeCell="B11" sqref="B11"/>
    </sheetView>
  </sheetViews>
  <sheetFormatPr defaultColWidth="9.140625" defaultRowHeight="12.75" x14ac:dyDescent="0.2"/>
  <cols>
    <col min="1" max="1" width="35.5703125" customWidth="1"/>
    <col min="2" max="3" width="6" customWidth="1"/>
    <col min="4" max="4" width="3.85546875" customWidth="1"/>
    <col min="6" max="6" width="11.140625" customWidth="1"/>
    <col min="9" max="9" width="10" customWidth="1"/>
    <col min="10" max="10" width="27.140625" customWidth="1"/>
  </cols>
  <sheetData>
    <row r="2" spans="1:11" x14ac:dyDescent="0.2">
      <c r="A2" t="s">
        <v>23</v>
      </c>
    </row>
    <row r="3" spans="1:11" x14ac:dyDescent="0.2">
      <c r="A3" s="9"/>
      <c r="B3" s="9"/>
      <c r="C3" s="9"/>
      <c r="D3" s="10"/>
      <c r="E3" s="10"/>
      <c r="F3" s="10"/>
      <c r="G3" s="10"/>
      <c r="H3" s="10"/>
      <c r="I3" s="10"/>
      <c r="J3" s="10"/>
    </row>
    <row r="4" spans="1:11" x14ac:dyDescent="0.2">
      <c r="A4" s="9" t="s">
        <v>24</v>
      </c>
      <c r="B4" s="11">
        <v>200</v>
      </c>
      <c r="C4" s="9"/>
      <c r="D4" s="10"/>
      <c r="E4" s="10" t="s">
        <v>25</v>
      </c>
      <c r="F4" s="1"/>
      <c r="G4" s="1">
        <f>B4</f>
        <v>200</v>
      </c>
      <c r="H4" s="1"/>
      <c r="I4" s="10"/>
      <c r="J4" s="10"/>
    </row>
    <row r="5" spans="1:11" x14ac:dyDescent="0.2">
      <c r="A5" s="9"/>
      <c r="B5" s="9"/>
      <c r="C5" s="9"/>
      <c r="D5" s="10"/>
      <c r="E5" s="10" t="s">
        <v>26</v>
      </c>
      <c r="F5" s="1"/>
      <c r="G5" s="12">
        <f>G4/121*21</f>
        <v>34.710743801652896</v>
      </c>
      <c r="H5" s="1"/>
      <c r="I5" s="10"/>
      <c r="J5" s="10"/>
    </row>
    <row r="6" spans="1:11" x14ac:dyDescent="0.2">
      <c r="A6" s="9" t="s">
        <v>27</v>
      </c>
      <c r="B6" s="13" t="s">
        <v>28</v>
      </c>
      <c r="C6" s="9"/>
      <c r="D6" s="10"/>
      <c r="E6" s="10" t="s">
        <v>29</v>
      </c>
      <c r="F6" s="1"/>
      <c r="G6" s="1">
        <f>G4-G5</f>
        <v>165.28925619834712</v>
      </c>
      <c r="H6" s="1"/>
      <c r="I6" s="1"/>
      <c r="J6" s="10"/>
    </row>
    <row r="7" spans="1:11" x14ac:dyDescent="0.2">
      <c r="A7" s="9"/>
      <c r="B7" s="59">
        <v>50</v>
      </c>
      <c r="C7" s="9"/>
      <c r="D7" s="10"/>
      <c r="E7" s="10"/>
      <c r="F7" s="10"/>
      <c r="G7" s="10"/>
      <c r="H7" s="10"/>
      <c r="I7" s="10"/>
      <c r="J7" s="10"/>
    </row>
    <row r="8" spans="1:11" x14ac:dyDescent="0.2">
      <c r="A8" s="9"/>
      <c r="B8" s="61" t="s">
        <v>30</v>
      </c>
      <c r="C8" s="23"/>
      <c r="D8" s="1"/>
      <c r="E8" s="10"/>
      <c r="F8" s="10"/>
      <c r="G8" s="10"/>
      <c r="H8" s="10"/>
      <c r="I8" s="10"/>
      <c r="J8" s="10"/>
    </row>
    <row r="9" spans="1:11" x14ac:dyDescent="0.2">
      <c r="A9" s="9"/>
      <c r="B9" s="60">
        <v>50</v>
      </c>
      <c r="C9" s="9"/>
      <c r="D9" s="1"/>
      <c r="E9" s="10"/>
      <c r="F9" s="10"/>
      <c r="G9" s="10"/>
      <c r="H9" s="10"/>
      <c r="I9" s="10"/>
      <c r="J9" s="10"/>
    </row>
    <row r="10" spans="1:11" x14ac:dyDescent="0.2">
      <c r="A10" s="9"/>
      <c r="B10" s="9"/>
      <c r="C10" s="9"/>
      <c r="D10" s="10"/>
      <c r="E10" s="10"/>
      <c r="F10" s="10"/>
      <c r="G10" s="10"/>
      <c r="H10" s="10"/>
      <c r="I10" s="10"/>
      <c r="J10" s="10"/>
    </row>
    <row r="11" spans="1:11" x14ac:dyDescent="0.2">
      <c r="A11" s="22" t="s">
        <v>58</v>
      </c>
      <c r="B11" s="11">
        <v>6</v>
      </c>
      <c r="C11" s="9"/>
      <c r="D11" s="10"/>
      <c r="E11" s="10"/>
      <c r="F11" s="10"/>
      <c r="G11" s="10"/>
      <c r="H11" s="10"/>
      <c r="I11" s="10"/>
      <c r="J11" s="10"/>
    </row>
    <row r="12" spans="1:11" x14ac:dyDescent="0.2">
      <c r="A12" s="9"/>
      <c r="B12" s="9"/>
      <c r="C12" s="9"/>
      <c r="D12" s="10"/>
      <c r="E12" s="10"/>
      <c r="F12" s="1" t="s">
        <v>31</v>
      </c>
      <c r="G12" s="1"/>
      <c r="H12" s="1" t="s">
        <v>30</v>
      </c>
      <c r="I12" s="1"/>
      <c r="J12" s="10"/>
    </row>
    <row r="13" spans="1:11" x14ac:dyDescent="0.2">
      <c r="A13" s="9" t="s">
        <v>32</v>
      </c>
      <c r="B13" s="11"/>
      <c r="C13" s="9"/>
      <c r="D13" s="10"/>
      <c r="E13" s="10" t="s">
        <v>33</v>
      </c>
      <c r="F13" s="14">
        <f>B7</f>
        <v>50</v>
      </c>
      <c r="G13" s="14" t="s">
        <v>34</v>
      </c>
      <c r="H13" s="14">
        <f>B9</f>
        <v>50</v>
      </c>
      <c r="I13" s="1" t="s">
        <v>34</v>
      </c>
      <c r="J13" s="62">
        <f>SUM(F13,H13)</f>
        <v>100</v>
      </c>
      <c r="K13" s="26"/>
    </row>
    <row r="14" spans="1:11" x14ac:dyDescent="0.2">
      <c r="A14" s="9"/>
      <c r="B14" s="15"/>
      <c r="C14" s="15"/>
      <c r="D14" s="10"/>
      <c r="E14" s="10"/>
      <c r="F14" s="1">
        <f>G6/100*F13</f>
        <v>82.644628099173559</v>
      </c>
      <c r="G14" s="1"/>
      <c r="H14" s="1">
        <f>G6/100*H13</f>
        <v>82.644628099173559</v>
      </c>
      <c r="I14" s="1"/>
      <c r="J14" s="10" t="s">
        <v>35</v>
      </c>
    </row>
    <row r="15" spans="1:11" x14ac:dyDescent="0.2">
      <c r="A15" s="9" t="s">
        <v>36</v>
      </c>
      <c r="B15" s="11"/>
      <c r="C15" s="9"/>
      <c r="D15" s="10"/>
      <c r="E15" s="10"/>
      <c r="F15" s="1"/>
      <c r="G15" s="1"/>
      <c r="H15" s="16">
        <f>B13-B18</f>
        <v>0</v>
      </c>
      <c r="I15" s="10"/>
      <c r="J15" s="10" t="s">
        <v>37</v>
      </c>
    </row>
    <row r="16" spans="1:11" x14ac:dyDescent="0.2">
      <c r="A16" s="9"/>
      <c r="B16" s="9"/>
      <c r="C16" s="9"/>
      <c r="D16" s="10"/>
      <c r="E16" s="10"/>
      <c r="F16" s="1"/>
      <c r="G16" s="1"/>
      <c r="H16" s="58">
        <f>B15/1.21</f>
        <v>0</v>
      </c>
      <c r="I16" s="10"/>
      <c r="J16" s="10" t="s">
        <v>36</v>
      </c>
    </row>
    <row r="17" spans="1:10" x14ac:dyDescent="0.2">
      <c r="A17" s="9" t="s">
        <v>38</v>
      </c>
      <c r="B17" s="9"/>
      <c r="C17" s="9"/>
      <c r="D17" s="10"/>
      <c r="E17" s="10"/>
      <c r="F17" s="1"/>
      <c r="G17" s="1"/>
      <c r="H17" s="1">
        <f>SUM(H14:H16)</f>
        <v>82.644628099173559</v>
      </c>
      <c r="I17" s="10"/>
      <c r="J17" s="10" t="s">
        <v>39</v>
      </c>
    </row>
    <row r="18" spans="1:10" x14ac:dyDescent="0.2">
      <c r="A18" s="9"/>
      <c r="B18" s="1">
        <f>B13/121*21</f>
        <v>0</v>
      </c>
      <c r="C18" s="9"/>
      <c r="D18" s="10"/>
      <c r="E18" s="10"/>
      <c r="F18" s="1"/>
      <c r="G18" s="1"/>
      <c r="H18" s="12">
        <f>H17/100*20</f>
        <v>16.528925619834713</v>
      </c>
      <c r="I18" s="1"/>
      <c r="J18" s="1" t="s">
        <v>21</v>
      </c>
    </row>
    <row r="19" spans="1:10" x14ac:dyDescent="0.2">
      <c r="A19" s="9"/>
      <c r="B19" s="9"/>
      <c r="C19" s="9"/>
      <c r="D19" s="10"/>
      <c r="E19" s="10"/>
      <c r="F19" s="1"/>
      <c r="G19" s="1"/>
      <c r="H19" s="1">
        <f>H17-H18</f>
        <v>66.11570247933885</v>
      </c>
      <c r="I19" s="1"/>
      <c r="J19" s="1" t="s">
        <v>40</v>
      </c>
    </row>
    <row r="20" spans="1:10" x14ac:dyDescent="0.2">
      <c r="A20" s="22" t="s">
        <v>52</v>
      </c>
      <c r="B20" s="16">
        <f>B15/121*21</f>
        <v>0</v>
      </c>
      <c r="C20" s="9"/>
      <c r="D20" s="10"/>
      <c r="E20" s="10"/>
      <c r="F20" s="1"/>
      <c r="G20" s="1"/>
      <c r="H20" s="10"/>
      <c r="I20" s="17">
        <f>H19/100*B11</f>
        <v>3.9669421487603307</v>
      </c>
      <c r="J20" s="1" t="s">
        <v>13</v>
      </c>
    </row>
    <row r="21" spans="1:10" x14ac:dyDescent="0.2">
      <c r="A21" s="9"/>
      <c r="B21" s="9"/>
      <c r="C21" s="9"/>
      <c r="D21" s="10"/>
      <c r="E21" s="10"/>
      <c r="F21" s="1"/>
      <c r="G21" s="1"/>
      <c r="H21" s="10"/>
      <c r="I21" s="18">
        <f>H19/100*5.26</f>
        <v>3.4776859504132229</v>
      </c>
      <c r="J21" s="1" t="s">
        <v>14</v>
      </c>
    </row>
    <row r="22" spans="1:10" x14ac:dyDescent="0.2">
      <c r="A22" s="9"/>
      <c r="B22" s="9"/>
      <c r="C22" s="9"/>
      <c r="D22" s="10"/>
      <c r="E22" s="10"/>
      <c r="F22" s="1"/>
      <c r="G22" s="1"/>
      <c r="H22" s="1"/>
      <c r="I22" s="17">
        <f>SUM(I20:I21)</f>
        <v>7.4446280991735536</v>
      </c>
      <c r="J22" s="1" t="s">
        <v>15</v>
      </c>
    </row>
    <row r="23" spans="1:10" x14ac:dyDescent="0.2">
      <c r="A23" s="9"/>
      <c r="B23" s="9"/>
      <c r="C23" s="9"/>
      <c r="D23" s="10"/>
      <c r="E23" s="10"/>
      <c r="F23" s="1"/>
      <c r="G23" s="1"/>
      <c r="H23" s="1">
        <f>H19</f>
        <v>66.11570247933885</v>
      </c>
      <c r="I23" s="1"/>
      <c r="J23" s="10"/>
    </row>
    <row r="24" spans="1:10" x14ac:dyDescent="0.2">
      <c r="A24" s="9"/>
      <c r="B24" s="9"/>
      <c r="C24" s="9"/>
      <c r="D24" s="10"/>
      <c r="E24" s="10"/>
      <c r="F24" s="1"/>
      <c r="G24" s="1"/>
      <c r="H24" s="18">
        <f>I22</f>
        <v>7.4446280991735536</v>
      </c>
      <c r="I24" s="1"/>
      <c r="J24" s="10" t="s">
        <v>41</v>
      </c>
    </row>
    <row r="25" spans="1:10" x14ac:dyDescent="0.2">
      <c r="A25" s="9"/>
      <c r="B25" s="9"/>
      <c r="C25" s="9"/>
      <c r="D25" s="10"/>
      <c r="E25" s="10"/>
      <c r="F25" s="10"/>
      <c r="G25" s="10"/>
      <c r="H25" s="1">
        <f>H23-H24</f>
        <v>58.671074380165294</v>
      </c>
      <c r="I25" s="1"/>
      <c r="J25" s="10"/>
    </row>
    <row r="26" spans="1:10" x14ac:dyDescent="0.2">
      <c r="A26" s="9"/>
      <c r="B26" s="9"/>
      <c r="C26" s="9"/>
      <c r="D26" s="10"/>
      <c r="E26" s="10"/>
      <c r="F26" s="10"/>
      <c r="G26" s="10"/>
      <c r="H26" s="12">
        <f>H18</f>
        <v>16.528925619834713</v>
      </c>
      <c r="I26" s="1"/>
      <c r="J26" s="10" t="s">
        <v>21</v>
      </c>
    </row>
    <row r="27" spans="1:10" ht="13.5" thickBot="1" x14ac:dyDescent="0.25">
      <c r="A27" s="9"/>
      <c r="B27" s="9"/>
      <c r="C27" s="9"/>
      <c r="D27" s="10"/>
      <c r="E27" s="10"/>
      <c r="F27" s="10"/>
      <c r="G27" s="10"/>
      <c r="H27" s="25">
        <f>H25+H26</f>
        <v>75.2</v>
      </c>
      <c r="I27" s="10"/>
      <c r="J27" s="19" t="s">
        <v>22</v>
      </c>
    </row>
    <row r="28" spans="1:10" ht="13.5" thickTop="1" x14ac:dyDescent="0.2">
      <c r="A28" s="9"/>
      <c r="B28" s="9"/>
      <c r="C28" s="9"/>
      <c r="D28" s="10"/>
      <c r="E28" s="10"/>
      <c r="F28" s="10"/>
      <c r="G28" s="10"/>
      <c r="H28" s="24"/>
      <c r="I28" s="10"/>
      <c r="J28" s="10"/>
    </row>
    <row r="29" spans="1:10" s="64" customFormat="1" x14ac:dyDescent="0.2">
      <c r="A29" s="63"/>
      <c r="F29" s="65"/>
    </row>
    <row r="30" spans="1:10" s="64" customFormat="1" hidden="1" x14ac:dyDescent="0.2">
      <c r="A30" s="66"/>
      <c r="B30" s="64">
        <v>6</v>
      </c>
      <c r="F30" s="65"/>
    </row>
    <row r="31" spans="1:10" s="64" customFormat="1" hidden="1" x14ac:dyDescent="0.2">
      <c r="A31" s="66"/>
      <c r="B31" s="64">
        <v>35</v>
      </c>
      <c r="F31" s="65"/>
    </row>
    <row r="32" spans="1:10" s="64" customFormat="1" x14ac:dyDescent="0.2">
      <c r="A32" s="66"/>
      <c r="F32" s="65"/>
    </row>
    <row r="33" spans="3:6" x14ac:dyDescent="0.2">
      <c r="F33" s="5"/>
    </row>
    <row r="36" spans="3:6" x14ac:dyDescent="0.2">
      <c r="C36" s="2"/>
    </row>
    <row r="41" spans="3:6" x14ac:dyDescent="0.2">
      <c r="D41" s="6"/>
    </row>
    <row r="43" spans="3:6" x14ac:dyDescent="0.2">
      <c r="D43" s="7"/>
    </row>
    <row r="46" spans="3:6" x14ac:dyDescent="0.2">
      <c r="D46" s="3"/>
    </row>
    <row r="47" spans="3:6" x14ac:dyDescent="0.2">
      <c r="D47" s="4"/>
      <c r="E47" s="3"/>
    </row>
    <row r="48" spans="3:6" x14ac:dyDescent="0.2">
      <c r="D48" s="4"/>
      <c r="E48" s="3"/>
    </row>
    <row r="49" spans="4:6" x14ac:dyDescent="0.2">
      <c r="D49" s="8"/>
      <c r="E49" s="4"/>
    </row>
    <row r="51" spans="4:6" x14ac:dyDescent="0.2">
      <c r="E51" s="3"/>
      <c r="F51" s="3"/>
    </row>
    <row r="52" spans="4:6" x14ac:dyDescent="0.2">
      <c r="E52" s="3"/>
      <c r="F52" s="3"/>
    </row>
    <row r="53" spans="4:6" x14ac:dyDescent="0.2">
      <c r="F53" s="3"/>
    </row>
    <row r="54" spans="4:6" x14ac:dyDescent="0.2">
      <c r="F54" s="5"/>
    </row>
  </sheetData>
  <phoneticPr fontId="2" type="noConversion"/>
  <conditionalFormatting sqref="J13">
    <cfRule type="cellIs" dxfId="1" priority="1" stopIfTrue="1" operator="equal">
      <formula>100</formula>
    </cfRule>
    <cfRule type="cellIs" dxfId="0" priority="2" stopIfTrue="1" operator="notEqual">
      <formula>100</formula>
    </cfRule>
  </conditionalFormatting>
  <dataValidations count="2">
    <dataValidation errorStyle="warning" allowBlank="1" showInputMessage="1" showErrorMessage="1" promptTitle="Let op!" prompt="Bij het invoeren van deze verdeling zorg voor een totale verdeling van 100%" sqref="B7" xr:uid="{00000000-0002-0000-0100-000000000000}"/>
    <dataValidation type="list" errorStyle="warning" allowBlank="1" showErrorMessage="1" errorTitle="Onjuiste waarde" error="Let op, u kunt alleen kiezen uit 8 of 36" promptTitle="Loonheffing" prompt="U kunt alleen kiezen uit 9 of 36." sqref="B11" xr:uid="{00000000-0002-0000-0100-000001000000}">
      <formula1>$B$30:$B$31</formula1>
    </dataValidation>
  </dataValidations>
  <pageMargins left="0.75" right="0.75" top="1" bottom="1" header="0.5" footer="0.5"/>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5"/>
  <sheetViews>
    <sheetView workbookViewId="0">
      <selection activeCell="E9" sqref="E9"/>
    </sheetView>
  </sheetViews>
  <sheetFormatPr defaultRowHeight="12.75" x14ac:dyDescent="0.2"/>
  <cols>
    <col min="3" max="3" width="29.85546875" bestFit="1" customWidth="1"/>
    <col min="7" max="7" width="18" bestFit="1" customWidth="1"/>
  </cols>
  <sheetData>
    <row r="2" spans="1:10" x14ac:dyDescent="0.2">
      <c r="A2" s="20"/>
      <c r="B2" s="20"/>
      <c r="C2" s="20"/>
      <c r="D2" s="20"/>
      <c r="E2" s="20"/>
      <c r="F2" s="20"/>
      <c r="G2" s="20"/>
      <c r="H2" s="20"/>
      <c r="I2" s="20"/>
      <c r="J2" s="20"/>
    </row>
    <row r="3" spans="1:10" x14ac:dyDescent="0.2">
      <c r="A3" s="20" t="s">
        <v>42</v>
      </c>
      <c r="B3" s="20"/>
      <c r="C3" s="20"/>
      <c r="D3" s="20"/>
      <c r="E3" s="20"/>
      <c r="F3" s="20"/>
      <c r="G3" s="20"/>
      <c r="H3" s="20"/>
      <c r="I3" s="20"/>
      <c r="J3" s="20"/>
    </row>
    <row r="4" spans="1:10" x14ac:dyDescent="0.2">
      <c r="A4" s="20"/>
      <c r="B4" s="20"/>
      <c r="C4" s="20"/>
      <c r="D4" s="20"/>
      <c r="E4" s="20"/>
      <c r="F4" s="20"/>
      <c r="G4" s="20"/>
      <c r="H4" s="20"/>
      <c r="I4" s="20"/>
      <c r="J4" s="20"/>
    </row>
    <row r="5" spans="1:10" x14ac:dyDescent="0.2">
      <c r="A5" s="20"/>
      <c r="B5" s="20"/>
      <c r="C5" s="20"/>
      <c r="D5" s="20"/>
      <c r="E5" s="20"/>
      <c r="F5" s="20"/>
      <c r="G5" s="20"/>
      <c r="H5" s="20"/>
      <c r="I5" s="20"/>
      <c r="J5" s="20"/>
    </row>
    <row r="6" spans="1:10" x14ac:dyDescent="0.2">
      <c r="A6" s="20"/>
      <c r="B6" s="10"/>
      <c r="C6" s="10"/>
      <c r="D6" s="10"/>
      <c r="E6" s="10"/>
      <c r="F6" s="10"/>
      <c r="G6" s="10"/>
      <c r="H6" s="10"/>
      <c r="I6" s="10"/>
      <c r="J6" s="20"/>
    </row>
    <row r="7" spans="1:10" x14ac:dyDescent="0.2">
      <c r="A7" s="20"/>
      <c r="B7" s="10"/>
      <c r="C7" s="10" t="s">
        <v>43</v>
      </c>
      <c r="D7" s="1">
        <f>'Berekening bruto netto'!G5</f>
        <v>34.710743801652896</v>
      </c>
      <c r="E7" s="10"/>
      <c r="F7" s="10"/>
      <c r="G7" s="10" t="s">
        <v>13</v>
      </c>
      <c r="H7" s="1">
        <f>'Berekening bruto netto'!I20</f>
        <v>3.9669421487603307</v>
      </c>
      <c r="I7" s="10"/>
      <c r="J7" s="20"/>
    </row>
    <row r="8" spans="1:10" x14ac:dyDescent="0.2">
      <c r="A8" s="20"/>
      <c r="B8" s="10"/>
      <c r="C8" s="57" t="s">
        <v>51</v>
      </c>
      <c r="D8" s="1">
        <f>'Berekening bruto netto'!B18</f>
        <v>0</v>
      </c>
      <c r="E8" s="10"/>
      <c r="F8" s="10"/>
      <c r="G8" s="10"/>
      <c r="H8" s="1"/>
      <c r="I8" s="10"/>
      <c r="J8" s="20"/>
    </row>
    <row r="9" spans="1:10" x14ac:dyDescent="0.2">
      <c r="A9" s="20"/>
      <c r="B9" s="10"/>
      <c r="C9" s="10" t="s">
        <v>44</v>
      </c>
      <c r="D9" s="1">
        <f>'Berekening bruto netto'!H16*21%</f>
        <v>0</v>
      </c>
      <c r="E9" s="10"/>
      <c r="F9" s="10"/>
      <c r="G9" s="10" t="s">
        <v>14</v>
      </c>
      <c r="H9" s="1">
        <f>'Berekening bruto netto'!I21</f>
        <v>3.4776859504132229</v>
      </c>
      <c r="I9" s="10"/>
      <c r="J9" s="20"/>
    </row>
    <row r="10" spans="1:10" ht="13.5" thickBot="1" x14ac:dyDescent="0.25">
      <c r="A10" s="20"/>
      <c r="B10" s="10"/>
      <c r="C10" s="10" t="s">
        <v>45</v>
      </c>
      <c r="D10" s="21">
        <f>SUM(D7:D9)</f>
        <v>34.710743801652896</v>
      </c>
      <c r="E10" s="10"/>
      <c r="F10" s="10"/>
      <c r="G10" s="10" t="s">
        <v>39</v>
      </c>
      <c r="H10" s="21">
        <f>H7+H9</f>
        <v>7.4446280991735536</v>
      </c>
      <c r="I10" s="10"/>
      <c r="J10" s="20"/>
    </row>
    <row r="11" spans="1:10" ht="13.5" thickTop="1" x14ac:dyDescent="0.2">
      <c r="A11" s="20"/>
      <c r="B11" s="10"/>
      <c r="C11" s="10"/>
      <c r="D11" s="10"/>
      <c r="E11" s="10"/>
      <c r="F11" s="10"/>
      <c r="G11" s="10"/>
      <c r="H11" s="10"/>
      <c r="I11" s="10"/>
      <c r="J11" s="20"/>
    </row>
    <row r="12" spans="1:10" x14ac:dyDescent="0.2">
      <c r="A12" s="20"/>
      <c r="B12" s="20"/>
      <c r="C12" s="20"/>
      <c r="D12" s="20"/>
      <c r="E12" s="20"/>
      <c r="F12" s="20"/>
      <c r="G12" s="20"/>
      <c r="H12" s="20"/>
      <c r="I12" s="20"/>
      <c r="J12" s="20"/>
    </row>
    <row r="13" spans="1:10" x14ac:dyDescent="0.2">
      <c r="A13" s="20"/>
      <c r="B13" s="20"/>
      <c r="C13" s="20"/>
      <c r="D13" s="20"/>
      <c r="E13" s="20"/>
      <c r="F13" s="20"/>
      <c r="G13" s="20"/>
      <c r="H13" s="20"/>
      <c r="I13" s="20"/>
      <c r="J13" s="20"/>
    </row>
    <row r="14" spans="1:10" x14ac:dyDescent="0.2">
      <c r="A14" s="20"/>
      <c r="B14" s="20"/>
      <c r="C14" s="20"/>
      <c r="D14" s="20"/>
      <c r="E14" s="20"/>
      <c r="F14" s="20"/>
      <c r="G14" s="20"/>
      <c r="H14" s="20"/>
      <c r="I14" s="20"/>
      <c r="J14" s="20"/>
    </row>
    <row r="15" spans="1:10" x14ac:dyDescent="0.2">
      <c r="A15" s="20"/>
      <c r="B15" s="20"/>
      <c r="C15" s="20"/>
      <c r="D15" s="20"/>
      <c r="E15" s="20"/>
      <c r="F15" s="20"/>
      <c r="G15" s="20"/>
      <c r="H15" s="20"/>
      <c r="I15" s="20"/>
      <c r="J15" s="20"/>
    </row>
    <row r="16" spans="1:10" x14ac:dyDescent="0.2">
      <c r="A16" s="20"/>
      <c r="B16" s="20"/>
      <c r="C16" s="20"/>
      <c r="D16" s="20"/>
      <c r="E16" s="20"/>
      <c r="F16" s="20"/>
      <c r="G16" s="20"/>
      <c r="H16" s="20"/>
      <c r="I16" s="20"/>
      <c r="J16" s="20"/>
    </row>
    <row r="17" spans="1:10" x14ac:dyDescent="0.2">
      <c r="A17" s="20"/>
      <c r="B17" s="20"/>
      <c r="C17" s="20"/>
      <c r="D17" s="20"/>
      <c r="E17" s="20"/>
      <c r="F17" s="20"/>
      <c r="G17" s="20"/>
      <c r="H17" s="20"/>
      <c r="I17" s="20"/>
      <c r="J17" s="20"/>
    </row>
    <row r="18" spans="1:10" x14ac:dyDescent="0.2">
      <c r="A18" s="20"/>
      <c r="B18" s="20"/>
      <c r="C18" s="20"/>
      <c r="D18" s="20"/>
      <c r="E18" s="20"/>
      <c r="F18" s="20"/>
      <c r="G18" s="20"/>
      <c r="H18" s="20"/>
      <c r="I18" s="20"/>
      <c r="J18" s="20"/>
    </row>
    <row r="19" spans="1:10" x14ac:dyDescent="0.2">
      <c r="A19" s="20"/>
      <c r="B19" s="20"/>
      <c r="C19" s="20"/>
      <c r="D19" s="20"/>
      <c r="E19" s="20"/>
      <c r="F19" s="20"/>
      <c r="G19" s="20"/>
      <c r="H19" s="20"/>
      <c r="I19" s="20"/>
      <c r="J19" s="20"/>
    </row>
    <row r="20" spans="1:10" x14ac:dyDescent="0.2">
      <c r="A20" s="20"/>
      <c r="B20" s="20"/>
      <c r="C20" s="20"/>
      <c r="D20" s="20"/>
      <c r="E20" s="20"/>
      <c r="F20" s="20"/>
      <c r="G20" s="20"/>
      <c r="H20" s="20"/>
      <c r="I20" s="20"/>
      <c r="J20" s="20"/>
    </row>
    <row r="21" spans="1:10" x14ac:dyDescent="0.2">
      <c r="A21" s="20"/>
      <c r="B21" s="20"/>
      <c r="C21" s="20"/>
      <c r="D21" s="20"/>
      <c r="E21" s="20"/>
      <c r="F21" s="20"/>
      <c r="G21" s="20"/>
      <c r="H21" s="20"/>
      <c r="I21" s="20"/>
      <c r="J21" s="20"/>
    </row>
    <row r="22" spans="1:10" x14ac:dyDescent="0.2">
      <c r="A22" s="20"/>
      <c r="B22" s="20"/>
      <c r="C22" s="20"/>
      <c r="D22" s="20"/>
      <c r="E22" s="20"/>
      <c r="F22" s="20"/>
      <c r="G22" s="20"/>
      <c r="H22" s="20"/>
      <c r="I22" s="20"/>
      <c r="J22" s="20"/>
    </row>
    <row r="23" spans="1:10" x14ac:dyDescent="0.2">
      <c r="A23" s="20"/>
      <c r="B23" s="20"/>
      <c r="C23" s="20"/>
      <c r="D23" s="20"/>
      <c r="E23" s="20"/>
      <c r="F23" s="20"/>
      <c r="G23" s="20"/>
      <c r="H23" s="20"/>
      <c r="I23" s="20"/>
      <c r="J23" s="20"/>
    </row>
    <row r="24" spans="1:10" x14ac:dyDescent="0.2">
      <c r="A24" s="20"/>
      <c r="B24" s="20"/>
      <c r="C24" s="20"/>
      <c r="D24" s="20"/>
      <c r="E24" s="20"/>
      <c r="F24" s="20"/>
      <c r="G24" s="20"/>
      <c r="H24" s="20"/>
      <c r="I24" s="20"/>
      <c r="J24" s="20"/>
    </row>
    <row r="25" spans="1:10" x14ac:dyDescent="0.2">
      <c r="A25" s="20"/>
      <c r="B25" s="20"/>
      <c r="C25" s="20"/>
      <c r="D25" s="20"/>
      <c r="E25" s="20"/>
      <c r="F25" s="20"/>
      <c r="G25" s="20"/>
      <c r="H25" s="20"/>
      <c r="I25" s="20"/>
      <c r="J25" s="20"/>
    </row>
  </sheetData>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Uitbetaaloverzicht seksw.</vt:lpstr>
      <vt:lpstr>Berekening bruto netto</vt:lpstr>
      <vt:lpstr>Afdrachten door de exploitant</vt:lpstr>
    </vt:vector>
  </TitlesOfParts>
  <Company>M.F.A.D.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OPS rekentool 01.02 08-03-08</dc:title>
  <dc:subject>Opting-in seksbranche</dc:subject>
  <dc:creator>http://www.opting-in.info</dc:creator>
  <cp:keywords>0900-9959959</cp:keywords>
  <dc:description>Aan deze rekentool kunnen geen rechten worden ontleend in welke vorm dan ook, de auteur is ook niet verantwoordelijk voor schade in wat voor vorm dan ook veroorzaakt door gebruik van deze tool.
Deze is uitsluitend bedoeld als hulpmiddel.</dc:description>
  <cp:lastModifiedBy>Ted Maton</cp:lastModifiedBy>
  <cp:lastPrinted>2013-12-20T11:47:44Z</cp:lastPrinted>
  <dcterms:created xsi:type="dcterms:W3CDTF">2008-03-08T11:38:50Z</dcterms:created>
  <dcterms:modified xsi:type="dcterms:W3CDTF">2024-12-19T19:25:34Z</dcterms:modified>
</cp:coreProperties>
</file>